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Gap Register" state="visible" r:id="rId5"/>
    <sheet sheetId="3" name="Summary" state="visible" r:id="rId6"/>
  </sheets>
  <calcPr calcId="171027"/>
</workbook>
</file>

<file path=xl/sharedStrings.xml><?xml version="1.0" encoding="utf-8"?>
<sst xmlns="http://schemas.openxmlformats.org/spreadsheetml/2006/main" count="203" uniqueCount="125">
  <si>
    <t>Gap Analysis &amp; Remediation</t>
  </si>
  <si>
    <t>Assessment register · entanglement lens · per scope (GLB / DE / IT)</t>
  </si>
  <si>
    <t>Client</t>
  </si>
  <si>
    <t>Meridian Elevator Group</t>
  </si>
  <si>
    <t>Engagement</t>
  </si>
  <si>
    <t>Carve-out &amp; separation discovery</t>
  </si>
  <si>
    <t>Prepared by</t>
  </si>
  <si>
    <t>Noema · Niya Consulting</t>
  </si>
  <si>
    <t>Status</t>
  </si>
  <si>
    <t>Sample — illustrative engagement data</t>
  </si>
  <si>
    <t>Version / date</t>
  </si>
  <si>
    <t>v1.0 · June 2026</t>
  </si>
  <si>
    <t>Classification</t>
  </si>
  <si>
    <t>Confidential — for discussion purposes</t>
  </si>
  <si>
    <t>Contents</t>
  </si>
  <si>
    <t>1.  Summary</t>
  </si>
  <si>
    <t>Counts by type and severity, remediation effort</t>
  </si>
  <si>
    <t>2.  Gap Register</t>
  </si>
  <si>
    <t>Full register — every gap traces to a discovery item</t>
  </si>
  <si>
    <t>Every line in this workbook traces to a discovery item, an interview moment, or a documented source. Sample data only — no client confidential content.</t>
  </si>
  <si>
    <t>Gap register — entanglement lens</t>
  </si>
  <si>
    <t>Every gap traces to a discovery item and its interview moment</t>
  </si>
  <si>
    <t>Gap ID</t>
  </si>
  <si>
    <t>Process ref</t>
  </si>
  <si>
    <t>Scope</t>
  </si>
  <si>
    <t>Finding</t>
  </si>
  <si>
    <t>Type</t>
  </si>
  <si>
    <t>Severity</t>
  </si>
  <si>
    <t>Remediation</t>
  </si>
  <si>
    <t>Effort (days)</t>
  </si>
  <si>
    <t>Owner</t>
  </si>
  <si>
    <t>Wave</t>
  </si>
  <si>
    <t>GAP-001</t>
  </si>
  <si>
    <t>P2P-L2-20</t>
  </si>
  <si>
    <t>GLB</t>
  </si>
  <si>
    <t>Pricing reads from parent's shared price master; feed terminates at separation</t>
  </si>
  <si>
    <t>Integration</t>
  </si>
  <si>
    <t>High</t>
  </si>
  <si>
    <t>Build standalone price master; one-time migration + dual-run 4 weeks</t>
  </si>
  <si>
    <t>A. Vogel</t>
  </si>
  <si>
    <t>In remediation design</t>
  </si>
  <si>
    <t>Phase 1</t>
  </si>
  <si>
    <t>GAP-002</t>
  </si>
  <si>
    <t>P2P-L2-70</t>
  </si>
  <si>
    <t>IT</t>
  </si>
  <si>
    <t>SdI e-invoices manually rekeyed daily; parent system rejects local VAT codes</t>
  </si>
  <si>
    <t>Native SdI channel + own VAT determination</t>
  </si>
  <si>
    <t>Open</t>
  </si>
  <si>
    <t>GAP-003</t>
  </si>
  <si>
    <t>P2P-L2-40</t>
  </si>
  <si>
    <t>Approvals above €50k via email; no audit trail</t>
  </si>
  <si>
    <t>Config</t>
  </si>
  <si>
    <t>Value-threshold approval workflow with full audit trail</t>
  </si>
  <si>
    <t>J. Weiss</t>
  </si>
  <si>
    <t>GAP-004</t>
  </si>
  <si>
    <t>DE</t>
  </si>
  <si>
    <t>Works-council sign-off on signed PDF, off-system</t>
  </si>
  <si>
    <t>Medium</t>
  </si>
  <si>
    <t>Statutory hold step in workflow</t>
  </si>
  <si>
    <t>H. Brandt</t>
  </si>
  <si>
    <t>Phase 2</t>
  </si>
  <si>
    <t>GAP-005</t>
  </si>
  <si>
    <t>P2P-L2-80</t>
  </si>
  <si>
    <t>3-way match performed inside parent AP service centre</t>
  </si>
  <si>
    <t>Process</t>
  </si>
  <si>
    <t>Stand-alone payables matching; TSA bridge 9 months</t>
  </si>
  <si>
    <t>TSA agreed</t>
  </si>
  <si>
    <t>GAP-006</t>
  </si>
  <si>
    <t>P2P-L2-90</t>
  </si>
  <si>
    <t>All payment runs via parent treasury</t>
  </si>
  <si>
    <t>Own treasury workbench + bank connectivity</t>
  </si>
  <si>
    <t>K. Maurer</t>
  </si>
  <si>
    <t>GAP-007</t>
  </si>
  <si>
    <t>O2C-L2-20</t>
  </si>
  <si>
    <t>Credit decisions depend on parent bureau feed</t>
  </si>
  <si>
    <t>Own credit policy + external bureau contract</t>
  </si>
  <si>
    <t>L. Conti</t>
  </si>
  <si>
    <t>GAP-008</t>
  </si>
  <si>
    <t>O2C-L2-50</t>
  </si>
  <si>
    <t>Billing SdI handling manual at month-end peak</t>
  </si>
  <si>
    <t>Covered by GAP-002 channel; billing config</t>
  </si>
  <si>
    <t>GAP-009</t>
  </si>
  <si>
    <t>O2C-L2-60</t>
  </si>
  <si>
    <t>Collections run on spreadsheets; no dunning</t>
  </si>
  <si>
    <t>Collections workbench, 3-step dunning</t>
  </si>
  <si>
    <t>GAP-010</t>
  </si>
  <si>
    <t>R2R-L1-031</t>
  </si>
  <si>
    <t>Close executed in parent consolidation platform</t>
  </si>
  <si>
    <t>Own ledger + group reporting pack; TSA 12 months</t>
  </si>
  <si>
    <t>GAP-011</t>
  </si>
  <si>
    <t>R2R-L1-032</t>
  </si>
  <si>
    <t>Intercompany with parent becomes third-party trade</t>
  </si>
  <si>
    <t>Trading terms, master data, tax review</t>
  </si>
  <si>
    <t>GAP-012</t>
  </si>
  <si>
    <t>H2R-L1-051</t>
  </si>
  <si>
    <t>DE·IT</t>
  </si>
  <si>
    <t>Payroll runs in parent HCM</t>
  </si>
  <si>
    <t>Local payroll providers; parallel run 2 cycles</t>
  </si>
  <si>
    <t>HR advisor</t>
  </si>
  <si>
    <t>GAP-013</t>
  </si>
  <si>
    <t>P2P-L2-60</t>
  </si>
  <si>
    <t>Goods receipt on paper protocol at IT plant</t>
  </si>
  <si>
    <t>Low</t>
  </si>
  <si>
    <t>Mobile GR + statutory register</t>
  </si>
  <si>
    <t>M. Rossi</t>
  </si>
  <si>
    <t>Phase 3</t>
  </si>
  <si>
    <t>GAP-014</t>
  </si>
  <si>
    <t>P2P-L2-10</t>
  </si>
  <si>
    <t>Paper requisition pad on shop floor (habit)</t>
  </si>
  <si>
    <t>Fold into self-service core; change mgmt</t>
  </si>
  <si>
    <t>GAP-015</t>
  </si>
  <si>
    <t>IT-Run</t>
  </si>
  <si>
    <t>60+ applications hosted in parent estate</t>
  </si>
  <si>
    <t>App-by-app disposition (rehost / replace / retire)</t>
  </si>
  <si>
    <t>Phase 1–3</t>
  </si>
  <si>
    <t>Summary</t>
  </si>
  <si>
    <t>Counts reference the register — recalculated live in Excel</t>
  </si>
  <si>
    <t>By severity</t>
  </si>
  <si>
    <t>Total</t>
  </si>
  <si>
    <t>Gaps</t>
  </si>
  <si>
    <t>By type</t>
  </si>
  <si>
    <t/>
  </si>
  <si>
    <t>Effort</t>
  </si>
  <si>
    <t>Days (sum)</t>
  </si>
  <si>
    <t>Remediation effort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</si>
</sst>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color theme="1"/>
      <family val="2"/>
      <scheme val="minor"/>
      <sz val="11"/>
      <name val="Calibri"/>
    </font>
    <font>
      <b/>
      <color rgb="FF1F3864"/>
      <sz val="24"/>
      <name val="Arial"/>
    </font>
    <font>
      <color rgb="FF6A6A65"/>
      <sz val="12"/>
      <name val="Arial"/>
    </font>
    <font>
      <b/>
      <color rgb="FF1F3864"/>
      <sz val="10"/>
      <name val="Arial"/>
    </font>
    <font>
      <sz val="10"/>
      <name val="Arial"/>
    </font>
    <font>
      <b/>
      <color rgb="FF1F3864"/>
      <sz val="11"/>
      <name val="Arial"/>
    </font>
    <font>
      <color rgb="FF6A6A65"/>
      <sz val="10"/>
      <name val="Arial"/>
    </font>
    <font>
      <i/>
      <color rgb="FF6A6A65"/>
      <sz val="9"/>
      <name val="Arial"/>
    </font>
    <font>
      <b/>
      <color rgb="FF1F3864"/>
      <sz val="14"/>
      <name val="Arial"/>
    </font>
    <font>
      <color rgb="FF6A6A65"/>
      <sz val="9.5"/>
      <name val="Arial"/>
    </font>
    <font>
      <b/>
      <color rgb="FFFFFFFF"/>
      <sz val="9.5"/>
      <name val="Arial"/>
    </font>
    <font>
      <sz val="9.5"/>
      <name val="Arial"/>
    </font>
    <font>
      <b/>
      <color rgb="FFC2410C"/>
      <sz val="9.5"/>
      <name val="Arial"/>
    </font>
    <font>
      <b/>
      <color rgb="FFB45309"/>
      <sz val="9.5"/>
      <name val="Arial"/>
    </font>
    <font>
      <b/>
      <color rgb="FF15803D"/>
      <sz val="9.5"/>
      <name val="Arial"/>
    </font>
  </fonts>
  <fills count="4">
    <fill>
      <patternFill patternType="none"/>
    </fill>
    <fill>
      <patternFill patternType="gray125"/>
    </fill>
    <fill>
      <patternFill patternType="solid">
        <fgColor rgb="FF1F3864"/>
      </patternFill>
    </fill>
    <fill>
      <patternFill patternType="solid">
        <fgColor rgb="FFF2F5FA"/>
      </patternFill>
    </fill>
  </fills>
  <borders count="3">
    <border>
      <left/>
      <right/>
      <top/>
      <bottom/>
      <diagonal/>
    </border>
    <border>
      <left/>
      <right/>
      <top/>
      <bottom style="thin">
        <color rgb="FFD6DCE5"/>
      </bottom>
      <diagonal/>
    </border>
    <border>
      <left style="thin">
        <color rgb="FFD6DCE5"/>
      </left>
      <right style="thin">
        <color rgb="FFD6DCE5"/>
      </right>
      <top style="thin">
        <color rgb="FFD6DCE5"/>
      </top>
      <bottom style="thin">
        <color rgb="FFD6DCE5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0" fontId="4" fillId="0" borderId="1" xfId="0" applyFont="1" applyBorder="1"/>
    <xf numFmtId="0" fontId="5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2" borderId="2" xfId="0" applyFont="1" applyFill="1" applyBorder="1" applyAlignment="1">
      <alignment vertical="center" wrapText="1"/>
    </xf>
    <xf numFmtId="0" fontId="11" fillId="0" borderId="2" xfId="0" applyFont="1" applyBorder="1" applyAlignment="1">
      <alignment vertical="top" wrapText="1"/>
    </xf>
    <xf numFmtId="0" fontId="12" fillId="0" borderId="2" xfId="0" applyFont="1" applyBorder="1" applyAlignment="1">
      <alignment vertical="top" wrapText="1"/>
    </xf>
    <xf numFmtId="0" fontId="13" fillId="0" borderId="2" xfId="0" applyFont="1" applyBorder="1" applyAlignment="1">
      <alignment vertical="top" wrapText="1"/>
    </xf>
    <xf numFmtId="0" fontId="11" fillId="3" borderId="2" xfId="0" applyFont="1" applyFill="1" applyBorder="1" applyAlignment="1">
      <alignment vertical="top" wrapText="1"/>
    </xf>
    <xf numFmtId="0" fontId="12" fillId="3" borderId="2" xfId="0" applyFont="1" applyFill="1" applyBorder="1" applyAlignment="1">
      <alignment vertical="top" wrapText="1"/>
    </xf>
    <xf numFmtId="0" fontId="13" fillId="3" borderId="2" xfId="0" applyFont="1" applyFill="1" applyBorder="1" applyAlignment="1">
      <alignment vertical="top" wrapText="1"/>
    </xf>
    <xf numFmtId="0" fontId="14" fillId="0" borderId="2" xfId="0" applyFont="1" applyBorder="1" applyAlignment="1">
      <alignment vertical="top" wrapText="1"/>
    </xf>
    <xf numFmtId="0" fontId="14" fillId="3" borderId="2" xfId="0" applyFont="1" applyFill="1" applyBorder="1" applyAlignment="1">
      <alignment vertical="top" wrapText="1"/>
    </xf>
    <xf numFmtId="0" fontId="10" fillId="2" borderId="2" xfId="0" applyFont="1" applyFill="1" applyBorder="1"/>
    <xf numFmtId="0" fontId="11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C30"/>
  <sheetViews>
    <sheetView workbookViewId="0" showGridLines="0"/>
  </sheetViews>
  <sheetFormatPr defaultRowHeight="15" outlineLevelRow="0" outlineLevelCol="0" x14ac:dyDescent="55"/>
  <cols>
    <col min="1" max="1" width="4" customWidth="1"/>
    <col min="2" max="2" width="26" customWidth="1"/>
    <col min="3" max="3" width="70" customWidth="1"/>
    <col min="4" max="4" width="18" customWidth="1"/>
  </cols>
  <sheetData>
    <row r="7" spans="2:3" x14ac:dyDescent="0.25">
      <c r="B7" s="1" t="s">
        <v>0</v>
      </c>
      <c r="C7" s="1"/>
    </row>
    <row r="8" spans="2:3" x14ac:dyDescent="0.25">
      <c r="B8" s="2" t="s">
        <v>1</v>
      </c>
      <c r="C8" s="2"/>
    </row>
    <row r="11" spans="2:3" x14ac:dyDescent="0.25">
      <c r="B11" s="3" t="s">
        <v>2</v>
      </c>
      <c r="C11" s="4" t="s">
        <v>3</v>
      </c>
    </row>
    <row r="12" spans="2:3" x14ac:dyDescent="0.25">
      <c r="B12" s="3" t="s">
        <v>4</v>
      </c>
      <c r="C12" s="4" t="s">
        <v>5</v>
      </c>
    </row>
    <row r="13" spans="2:3" x14ac:dyDescent="0.25">
      <c r="B13" s="3" t="s">
        <v>6</v>
      </c>
      <c r="C13" s="4" t="s">
        <v>7</v>
      </c>
    </row>
    <row r="14" spans="2:3" x14ac:dyDescent="0.25">
      <c r="B14" s="3" t="s">
        <v>8</v>
      </c>
      <c r="C14" s="4" t="s">
        <v>9</v>
      </c>
    </row>
    <row r="15" spans="2:3" x14ac:dyDescent="0.25">
      <c r="B15" s="3" t="s">
        <v>10</v>
      </c>
      <c r="C15" s="4" t="s">
        <v>11</v>
      </c>
    </row>
    <row r="16" spans="2:3" x14ac:dyDescent="0.25">
      <c r="B16" s="3" t="s">
        <v>12</v>
      </c>
      <c r="C16" s="4" t="s">
        <v>13</v>
      </c>
    </row>
    <row r="19" spans="2:2" x14ac:dyDescent="0.25">
      <c r="B19" s="5" t="s">
        <v>14</v>
      </c>
    </row>
    <row r="20" spans="2:3" x14ac:dyDescent="0.25">
      <c r="B20" s="6" t="s">
        <v>15</v>
      </c>
      <c r="C20" s="7" t="s">
        <v>16</v>
      </c>
    </row>
    <row r="21" spans="2:3" x14ac:dyDescent="0.25">
      <c r="B21" s="6" t="s">
        <v>17</v>
      </c>
      <c r="C21" s="7" t="s">
        <v>18</v>
      </c>
    </row>
    <row r="30" spans="2:3" x14ac:dyDescent="0.25">
      <c r="B30" s="8" t="s">
        <v>19</v>
      </c>
      <c r="C30" s="8"/>
    </row>
  </sheetData>
  <mergeCells count="3">
    <mergeCell ref="B7:C7"/>
    <mergeCell ref="B8:C8"/>
    <mergeCell ref="B30:C30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 showGridLines="0">
      <pane ySplit="3" topLeftCell="A4" activePane="bottomLeft" state="frozen"/>
      <selection pane="bottomLeft"/>
    </sheetView>
  </sheetViews>
  <sheetFormatPr defaultRowHeight="15" outlineLevelRow="0" outlineLevelCol="0" x14ac:dyDescent="55"/>
  <cols>
    <col min="2" max="2" width="12" customWidth="1"/>
    <col min="3" max="3" width="8" customWidth="1"/>
    <col min="4" max="4" width="44" customWidth="1"/>
    <col min="5" max="5" width="12" customWidth="1"/>
    <col min="6" max="6" width="11" customWidth="1"/>
    <col min="7" max="7" width="40" customWidth="1"/>
    <col min="8" max="8" width="10" customWidth="1"/>
    <col min="9" max="9" width="12" customWidth="1"/>
    <col min="10" max="10" width="20" customWidth="1"/>
    <col min="11" max="11" width="10" customWidth="1"/>
  </cols>
  <sheetData>
    <row r="1" spans="1:1" x14ac:dyDescent="0.25">
      <c r="A1" s="9" t="s">
        <v>20</v>
      </c>
    </row>
    <row r="2" spans="1:1" x14ac:dyDescent="0.25">
      <c r="A2" s="10" t="s">
        <v>21</v>
      </c>
    </row>
    <row r="3" ht="26" customHeight="1" spans="1:11" x14ac:dyDescent="0.25">
      <c r="A3" s="11" t="s">
        <v>22</v>
      </c>
      <c r="B3" s="11" t="s">
        <v>23</v>
      </c>
      <c r="C3" s="11" t="s">
        <v>24</v>
      </c>
      <c r="D3" s="11" t="s">
        <v>25</v>
      </c>
      <c r="E3" s="11" t="s">
        <v>26</v>
      </c>
      <c r="F3" s="11" t="s">
        <v>27</v>
      </c>
      <c r="G3" s="11" t="s">
        <v>28</v>
      </c>
      <c r="H3" s="11" t="s">
        <v>29</v>
      </c>
      <c r="I3" s="11" t="s">
        <v>30</v>
      </c>
      <c r="J3" s="11" t="s">
        <v>8</v>
      </c>
      <c r="K3" s="11" t="s">
        <v>31</v>
      </c>
    </row>
    <row r="4" spans="1:11" x14ac:dyDescent="0.25">
      <c r="A4" s="12" t="s">
        <v>32</v>
      </c>
      <c r="B4" s="12" t="s">
        <v>33</v>
      </c>
      <c r="C4" s="12" t="s">
        <v>34</v>
      </c>
      <c r="D4" s="12" t="s">
        <v>35</v>
      </c>
      <c r="E4" s="12" t="s">
        <v>36</v>
      </c>
      <c r="F4" s="13" t="s">
        <v>37</v>
      </c>
      <c r="G4" s="12" t="s">
        <v>38</v>
      </c>
      <c r="H4" s="12">
        <v>18</v>
      </c>
      <c r="I4" s="12" t="s">
        <v>39</v>
      </c>
      <c r="J4" s="14" t="s">
        <v>40</v>
      </c>
      <c r="K4" s="12" t="s">
        <v>41</v>
      </c>
    </row>
    <row r="5" spans="1:11" x14ac:dyDescent="0.25">
      <c r="A5" s="15" t="s">
        <v>42</v>
      </c>
      <c r="B5" s="15" t="s">
        <v>43</v>
      </c>
      <c r="C5" s="15" t="s">
        <v>44</v>
      </c>
      <c r="D5" s="15" t="s">
        <v>45</v>
      </c>
      <c r="E5" s="15" t="s">
        <v>36</v>
      </c>
      <c r="F5" s="16" t="s">
        <v>37</v>
      </c>
      <c r="G5" s="15" t="s">
        <v>46</v>
      </c>
      <c r="H5" s="15">
        <v>24</v>
      </c>
      <c r="I5" s="15" t="s">
        <v>39</v>
      </c>
      <c r="J5" s="16" t="s">
        <v>47</v>
      </c>
      <c r="K5" s="15" t="s">
        <v>41</v>
      </c>
    </row>
    <row r="6" spans="1:11" x14ac:dyDescent="0.25">
      <c r="A6" s="12" t="s">
        <v>48</v>
      </c>
      <c r="B6" s="12" t="s">
        <v>49</v>
      </c>
      <c r="C6" s="12" t="s">
        <v>34</v>
      </c>
      <c r="D6" s="12" t="s">
        <v>50</v>
      </c>
      <c r="E6" s="12" t="s">
        <v>51</v>
      </c>
      <c r="F6" s="13" t="s">
        <v>37</v>
      </c>
      <c r="G6" s="12" t="s">
        <v>52</v>
      </c>
      <c r="H6" s="12">
        <v>8</v>
      </c>
      <c r="I6" s="12" t="s">
        <v>53</v>
      </c>
      <c r="J6" s="13" t="s">
        <v>47</v>
      </c>
      <c r="K6" s="12" t="s">
        <v>41</v>
      </c>
    </row>
    <row r="7" spans="1:11" x14ac:dyDescent="0.25">
      <c r="A7" s="15" t="s">
        <v>54</v>
      </c>
      <c r="B7" s="15" t="s">
        <v>49</v>
      </c>
      <c r="C7" s="15" t="s">
        <v>55</v>
      </c>
      <c r="D7" s="15" t="s">
        <v>56</v>
      </c>
      <c r="E7" s="15" t="s">
        <v>51</v>
      </c>
      <c r="F7" s="17" t="s">
        <v>57</v>
      </c>
      <c r="G7" s="15" t="s">
        <v>58</v>
      </c>
      <c r="H7" s="15">
        <v>4</v>
      </c>
      <c r="I7" s="15" t="s">
        <v>59</v>
      </c>
      <c r="J7" s="16" t="s">
        <v>47</v>
      </c>
      <c r="K7" s="15" t="s">
        <v>60</v>
      </c>
    </row>
    <row r="8" spans="1:11" x14ac:dyDescent="0.25">
      <c r="A8" s="12" t="s">
        <v>61</v>
      </c>
      <c r="B8" s="12" t="s">
        <v>62</v>
      </c>
      <c r="C8" s="12" t="s">
        <v>34</v>
      </c>
      <c r="D8" s="12" t="s">
        <v>63</v>
      </c>
      <c r="E8" s="12" t="s">
        <v>64</v>
      </c>
      <c r="F8" s="13" t="s">
        <v>37</v>
      </c>
      <c r="G8" s="12" t="s">
        <v>65</v>
      </c>
      <c r="H8" s="12">
        <v>16</v>
      </c>
      <c r="I8" s="12" t="s">
        <v>53</v>
      </c>
      <c r="J8" s="18" t="s">
        <v>66</v>
      </c>
      <c r="K8" s="12" t="s">
        <v>41</v>
      </c>
    </row>
    <row r="9" spans="1:11" x14ac:dyDescent="0.25">
      <c r="A9" s="15" t="s">
        <v>67</v>
      </c>
      <c r="B9" s="15" t="s">
        <v>68</v>
      </c>
      <c r="C9" s="15" t="s">
        <v>34</v>
      </c>
      <c r="D9" s="15" t="s">
        <v>69</v>
      </c>
      <c r="E9" s="15" t="s">
        <v>36</v>
      </c>
      <c r="F9" s="16" t="s">
        <v>37</v>
      </c>
      <c r="G9" s="15" t="s">
        <v>70</v>
      </c>
      <c r="H9" s="15">
        <v>22</v>
      </c>
      <c r="I9" s="15" t="s">
        <v>71</v>
      </c>
      <c r="J9" s="17" t="s">
        <v>40</v>
      </c>
      <c r="K9" s="15" t="s">
        <v>41</v>
      </c>
    </row>
    <row r="10" spans="1:11" x14ac:dyDescent="0.25">
      <c r="A10" s="12" t="s">
        <v>72</v>
      </c>
      <c r="B10" s="12" t="s">
        <v>73</v>
      </c>
      <c r="C10" s="12" t="s">
        <v>34</v>
      </c>
      <c r="D10" s="12" t="s">
        <v>74</v>
      </c>
      <c r="E10" s="12" t="s">
        <v>36</v>
      </c>
      <c r="F10" s="13" t="s">
        <v>37</v>
      </c>
      <c r="G10" s="12" t="s">
        <v>75</v>
      </c>
      <c r="H10" s="12">
        <v>12</v>
      </c>
      <c r="I10" s="12" t="s">
        <v>76</v>
      </c>
      <c r="J10" s="13" t="s">
        <v>47</v>
      </c>
      <c r="K10" s="12" t="s">
        <v>41</v>
      </c>
    </row>
    <row r="11" spans="1:11" x14ac:dyDescent="0.25">
      <c r="A11" s="15" t="s">
        <v>77</v>
      </c>
      <c r="B11" s="15" t="s">
        <v>78</v>
      </c>
      <c r="C11" s="15" t="s">
        <v>44</v>
      </c>
      <c r="D11" s="15" t="s">
        <v>79</v>
      </c>
      <c r="E11" s="15" t="s">
        <v>36</v>
      </c>
      <c r="F11" s="17" t="s">
        <v>57</v>
      </c>
      <c r="G11" s="15" t="s">
        <v>80</v>
      </c>
      <c r="H11" s="15">
        <v>6</v>
      </c>
      <c r="I11" s="15" t="s">
        <v>39</v>
      </c>
      <c r="J11" s="16" t="s">
        <v>47</v>
      </c>
      <c r="K11" s="15" t="s">
        <v>60</v>
      </c>
    </row>
    <row r="12" spans="1:11" x14ac:dyDescent="0.25">
      <c r="A12" s="12" t="s">
        <v>81</v>
      </c>
      <c r="B12" s="12" t="s">
        <v>82</v>
      </c>
      <c r="C12" s="12" t="s">
        <v>34</v>
      </c>
      <c r="D12" s="12" t="s">
        <v>83</v>
      </c>
      <c r="E12" s="12" t="s">
        <v>51</v>
      </c>
      <c r="F12" s="14" t="s">
        <v>57</v>
      </c>
      <c r="G12" s="12" t="s">
        <v>84</v>
      </c>
      <c r="H12" s="12">
        <v>6</v>
      </c>
      <c r="I12" s="12" t="s">
        <v>76</v>
      </c>
      <c r="J12" s="13" t="s">
        <v>47</v>
      </c>
      <c r="K12" s="12" t="s">
        <v>60</v>
      </c>
    </row>
    <row r="13" spans="1:11" x14ac:dyDescent="0.25">
      <c r="A13" s="15" t="s">
        <v>85</v>
      </c>
      <c r="B13" s="15" t="s">
        <v>86</v>
      </c>
      <c r="C13" s="15" t="s">
        <v>34</v>
      </c>
      <c r="D13" s="15" t="s">
        <v>87</v>
      </c>
      <c r="E13" s="15" t="s">
        <v>64</v>
      </c>
      <c r="F13" s="16" t="s">
        <v>37</v>
      </c>
      <c r="G13" s="15" t="s">
        <v>88</v>
      </c>
      <c r="H13" s="15">
        <v>30</v>
      </c>
      <c r="I13" s="15" t="s">
        <v>71</v>
      </c>
      <c r="J13" s="19" t="s">
        <v>66</v>
      </c>
      <c r="K13" s="15" t="s">
        <v>41</v>
      </c>
    </row>
    <row r="14" spans="1:11" x14ac:dyDescent="0.25">
      <c r="A14" s="12" t="s">
        <v>89</v>
      </c>
      <c r="B14" s="12" t="s">
        <v>90</v>
      </c>
      <c r="C14" s="12" t="s">
        <v>34</v>
      </c>
      <c r="D14" s="12" t="s">
        <v>91</v>
      </c>
      <c r="E14" s="12" t="s">
        <v>64</v>
      </c>
      <c r="F14" s="13" t="s">
        <v>37</v>
      </c>
      <c r="G14" s="12" t="s">
        <v>92</v>
      </c>
      <c r="H14" s="12">
        <v>14</v>
      </c>
      <c r="I14" s="12" t="s">
        <v>71</v>
      </c>
      <c r="J14" s="14" t="s">
        <v>40</v>
      </c>
      <c r="K14" s="12" t="s">
        <v>41</v>
      </c>
    </row>
    <row r="15" spans="1:11" x14ac:dyDescent="0.25">
      <c r="A15" s="15" t="s">
        <v>93</v>
      </c>
      <c r="B15" s="15" t="s">
        <v>94</v>
      </c>
      <c r="C15" s="15" t="s">
        <v>95</v>
      </c>
      <c r="D15" s="15" t="s">
        <v>96</v>
      </c>
      <c r="E15" s="15" t="s">
        <v>64</v>
      </c>
      <c r="F15" s="16" t="s">
        <v>37</v>
      </c>
      <c r="G15" s="15" t="s">
        <v>97</v>
      </c>
      <c r="H15" s="15">
        <v>20</v>
      </c>
      <c r="I15" s="15" t="s">
        <v>98</v>
      </c>
      <c r="J15" s="19" t="s">
        <v>66</v>
      </c>
      <c r="K15" s="15" t="s">
        <v>60</v>
      </c>
    </row>
    <row r="16" spans="1:11" x14ac:dyDescent="0.25">
      <c r="A16" s="12" t="s">
        <v>99</v>
      </c>
      <c r="B16" s="12" t="s">
        <v>100</v>
      </c>
      <c r="C16" s="12" t="s">
        <v>44</v>
      </c>
      <c r="D16" s="12" t="s">
        <v>101</v>
      </c>
      <c r="E16" s="12" t="s">
        <v>64</v>
      </c>
      <c r="F16" s="18" t="s">
        <v>102</v>
      </c>
      <c r="G16" s="12" t="s">
        <v>103</v>
      </c>
      <c r="H16" s="12">
        <v>5</v>
      </c>
      <c r="I16" s="12" t="s">
        <v>104</v>
      </c>
      <c r="J16" s="13" t="s">
        <v>47</v>
      </c>
      <c r="K16" s="12" t="s">
        <v>105</v>
      </c>
    </row>
    <row r="17" spans="1:11" x14ac:dyDescent="0.25">
      <c r="A17" s="15" t="s">
        <v>106</v>
      </c>
      <c r="B17" s="15" t="s">
        <v>107</v>
      </c>
      <c r="C17" s="15" t="s">
        <v>55</v>
      </c>
      <c r="D17" s="15" t="s">
        <v>108</v>
      </c>
      <c r="E17" s="15" t="s">
        <v>64</v>
      </c>
      <c r="F17" s="19" t="s">
        <v>102</v>
      </c>
      <c r="G17" s="15" t="s">
        <v>109</v>
      </c>
      <c r="H17" s="15">
        <v>2</v>
      </c>
      <c r="I17" s="15" t="s">
        <v>59</v>
      </c>
      <c r="J17" s="16" t="s">
        <v>47</v>
      </c>
      <c r="K17" s="15" t="s">
        <v>105</v>
      </c>
    </row>
    <row r="18" spans="1:11" x14ac:dyDescent="0.25">
      <c r="A18" s="12" t="s">
        <v>110</v>
      </c>
      <c r="B18" s="12" t="s">
        <v>111</v>
      </c>
      <c r="C18" s="12" t="s">
        <v>34</v>
      </c>
      <c r="D18" s="12" t="s">
        <v>112</v>
      </c>
      <c r="E18" s="12" t="s">
        <v>36</v>
      </c>
      <c r="F18" s="13" t="s">
        <v>37</v>
      </c>
      <c r="G18" s="12" t="s">
        <v>113</v>
      </c>
      <c r="H18" s="12">
        <v>45</v>
      </c>
      <c r="I18" s="12" t="s">
        <v>39</v>
      </c>
      <c r="J18" s="14" t="s">
        <v>40</v>
      </c>
      <c r="K18" s="12" t="s">
        <v>114</v>
      </c>
    </row>
  </sheetData>
  <autoFilter ref="A3:K18"/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 showGridLines="0"/>
  </sheetViews>
  <sheetFormatPr defaultRowHeight="15" outlineLevelRow="0" outlineLevelCol="0" x14ac:dyDescent="55"/>
  <cols>
    <col min="1" max="1" width="26" customWidth="1"/>
    <col min="2" max="4" width="14" customWidth="1"/>
    <col min="5" max="5" width="16" customWidth="1"/>
  </cols>
  <sheetData>
    <row r="1" spans="1:1" x14ac:dyDescent="0.25">
      <c r="A1" s="9" t="s">
        <v>115</v>
      </c>
    </row>
    <row r="2" spans="1:1" x14ac:dyDescent="0.25">
      <c r="A2" s="10" t="s">
        <v>116</v>
      </c>
    </row>
    <row r="3" spans="1:5" x14ac:dyDescent="0.25">
      <c r="A3" s="20" t="s">
        <v>117</v>
      </c>
      <c r="B3" s="20" t="s">
        <v>37</v>
      </c>
      <c r="C3" s="20" t="s">
        <v>57</v>
      </c>
      <c r="D3" s="20" t="s">
        <v>102</v>
      </c>
      <c r="E3" s="20" t="s">
        <v>118</v>
      </c>
    </row>
    <row r="4" spans="1:5" x14ac:dyDescent="0.25">
      <c r="A4" s="21" t="s">
        <v>119</v>
      </c>
      <c r="B4" s="21">
        <f>COUNTIF('Gap Register'!F:F,"High")</f>
        <v>9</v>
      </c>
      <c r="C4" s="21">
        <f>COUNTIF('Gap Register'!F:F,"Medium")</f>
        <v>3</v>
      </c>
      <c r="D4" s="21">
        <f>COUNTIF('Gap Register'!F:F,"Low")</f>
        <v>2</v>
      </c>
      <c r="E4" s="21">
        <f>COUNTA('Gap Register'!A:A)-2</f>
        <v>15</v>
      </c>
    </row>
    <row r="5" spans="1:5" x14ac:dyDescent="0.25"/>
    <row r="6" spans="1:5" x14ac:dyDescent="0.25">
      <c r="A6" s="20" t="s">
        <v>120</v>
      </c>
      <c r="B6" s="20" t="s">
        <v>36</v>
      </c>
      <c r="C6" s="20" t="s">
        <v>51</v>
      </c>
      <c r="D6" s="20" t="s">
        <v>64</v>
      </c>
      <c r="E6" s="20" t="s">
        <v>121</v>
      </c>
    </row>
    <row r="7" spans="1:5" x14ac:dyDescent="0.25">
      <c r="A7" s="21" t="s">
        <v>119</v>
      </c>
      <c r="B7" s="21">
        <f>COUNTIF('Gap Register'!E:E,"Integration")</f>
        <v>6</v>
      </c>
      <c r="C7" s="21">
        <f>COUNTIF('Gap Register'!E:E,"Config")</f>
        <v>3</v>
      </c>
      <c r="D7" s="21">
        <f>COUNTIF('Gap Register'!E:E,"Process")</f>
        <v>6</v>
      </c>
    </row>
    <row r="8" spans="1:5" x14ac:dyDescent="0.25"/>
    <row r="9" spans="1:5" x14ac:dyDescent="0.25">
      <c r="A9" s="20" t="s">
        <v>122</v>
      </c>
      <c r="B9" s="20" t="s">
        <v>123</v>
      </c>
      <c r="C9" s="20" t="s">
        <v>121</v>
      </c>
      <c r="D9" s="20" t="s">
        <v>121</v>
      </c>
      <c r="E9" s="20" t="s">
        <v>121</v>
      </c>
    </row>
    <row r="10" spans="1:5" x14ac:dyDescent="0.25">
      <c r="A10" s="21" t="s">
        <v>124</v>
      </c>
      <c r="B10" s="21">
        <f>SUM('Gap Register'!H:H)</f>
        <v>232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Cover</vt:lpstr>
      <vt:lpstr>Gap Register</vt:lpstr>
      <vt:lpstr>Summary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2026-06-12T01:08:17Z</dcterms:created>
  <dcterms:modified xsi:type="dcterms:W3CDTF">2026-06-12T01:08:17Z</dcterms:modified>
</cp:coreProperties>
</file>